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trategia ponadlokalna\Lista projektów\Wysłane do UM WP 29_08_2023\"/>
    </mc:Choice>
  </mc:AlternateContent>
  <bookViews>
    <workbookView xWindow="20370" yWindow="-4310" windowWidth="25440" windowHeight="15390"/>
  </bookViews>
  <sheets>
    <sheet name="ZIT BOF nk"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4" l="1"/>
  <c r="P18" i="4"/>
  <c r="O18" i="4"/>
  <c r="N18" i="4"/>
  <c r="M18" i="4"/>
  <c r="O7" i="4" l="1"/>
  <c r="N7" i="4"/>
  <c r="M7" i="4"/>
  <c r="P7" i="4"/>
  <c r="P13" i="4"/>
  <c r="O13" i="4" l="1"/>
  <c r="N13" i="4"/>
  <c r="M13" i="4"/>
  <c r="O22" i="4"/>
  <c r="P22" i="4" s="1"/>
</calcChain>
</file>

<file path=xl/sharedStrings.xml><?xml version="1.0" encoding="utf-8"?>
<sst xmlns="http://schemas.openxmlformats.org/spreadsheetml/2006/main" count="247" uniqueCount="169">
  <si>
    <t>Lp.</t>
  </si>
  <si>
    <t>Cel Polityki</t>
  </si>
  <si>
    <t>Cel szczegółowy</t>
  </si>
  <si>
    <t>Typ wsparcia</t>
  </si>
  <si>
    <t>Beneficjent</t>
  </si>
  <si>
    <t>Nazwa projektu</t>
  </si>
  <si>
    <t>Typ projektu zintegrowanego</t>
  </si>
  <si>
    <t>Zasięg terytorialny realizacji projektu</t>
  </si>
  <si>
    <t>Okres realizacji projektu</t>
  </si>
  <si>
    <t>Planowany termin złożenia wniosku o dofinansowanie</t>
  </si>
  <si>
    <t>Całkowita wartość projektu (euro)</t>
  </si>
  <si>
    <t>Źródło dofinansowania EFRR/EFS+</t>
  </si>
  <si>
    <t>Koszty kwalifikowalne (euro)</t>
  </si>
  <si>
    <t>Dofinansowanie UE (euro)</t>
  </si>
  <si>
    <t>Wkład własny      (euro)</t>
  </si>
  <si>
    <t>Wskaźniki projektu wraz z wartościami</t>
  </si>
  <si>
    <t>Źródło dofinansowania</t>
  </si>
  <si>
    <t>Cele i kierunki działań SR BOF 2030</t>
  </si>
  <si>
    <t>1.</t>
  </si>
  <si>
    <t>dotacja</t>
  </si>
  <si>
    <t>Gminy BOF</t>
  </si>
  <si>
    <t>EFRR</t>
  </si>
  <si>
    <t>ZIT BOF w ramach FEdP 2021-2027</t>
  </si>
  <si>
    <t>2.</t>
  </si>
  <si>
    <t>2025-2028</t>
  </si>
  <si>
    <t>3.</t>
  </si>
  <si>
    <t>2025-2027</t>
  </si>
  <si>
    <t>4.</t>
  </si>
  <si>
    <t>Priorytet VI Zrównoważona mobilność miejska
(viii) wspieranie zrównoważonej multimodalnej mobilności miejskiej jako elementu transformacji w kierunku gospodarki zeroemisyjnej</t>
  </si>
  <si>
    <t>Stowarzyszenie BOF</t>
  </si>
  <si>
    <t>Aktualizacja SUMP</t>
  </si>
  <si>
    <t>2026-2027</t>
  </si>
  <si>
    <t>Ludność objęta projektami w ramach strategii zintegrowanego rozwoju terytorialnego</t>
  </si>
  <si>
    <t>Cel strategiczny 1.; Cel operacyjny 1.1.; Kierunek działań 1.1.4., 
Cel strategiczny 5.; Cel operacyjny 5.1.; Kierunek działań 5.1.3.</t>
  </si>
  <si>
    <t>Białystok - lider, partnerzy: Choroszcz, Czarna Białostocka, Dobrzyniewo Duże, Juchnowiec Kościelny, Łapy, Supraśl, Turośń Kościelna, Wasilków, Zabłudów</t>
  </si>
  <si>
    <t>Poprawa mobilności miejskiej (rowerowej i autobusowej) w BOF</t>
  </si>
  <si>
    <t>Białystok, Choroszcz, Czarna Białostocka, Dobrzyniewo Duże, Juchnowiec Kościelny, Łapy, Supraśl, Turośń Kościelna, Wasilków, Zabłudów</t>
  </si>
  <si>
    <t xml:space="preserve">Pojemność ekologicznego taboru do zbiorowego transportu publicznego
Ludność objęta projektami w ramach strategii zintegrowanego rozwoju terytorialnego
Wspierane strategie zintegrowanego rozwoju terytorialnego
Roczna liczba użytkowników nowego lub zmodernizowanego transportu publicznego </t>
  </si>
  <si>
    <t>Cel strategiczny 5.; Cel operacyjny 5.1.; Kierunek działań 5.1.2., 5.1.3., 5.1.4.
Cel strategiczny 5.; Cel operacyjny 5.2.; Kierunek działań 5.2.1., 5.2.2.
Cel strategiczny 5.; Cel operacyjny 5.3.; Kierunek działań 5.3.1., 5.3.2., 5.3.3.</t>
  </si>
  <si>
    <t>Razem CP2</t>
  </si>
  <si>
    <t xml:space="preserve">Priorytet IV: Przestrzeń społeczna wysokiej jakości 
(ii): Poprawa równego dostępu do wysokiej jakości usług sprzyjających włączeniu społecznemu w zakresie kształcenia, szkoleń i uczenia się przez całe życie poprzez rozwój łatwo dostępnej infrastruktury, w tym poprzez wspieranie odporności w zakresie kształcenia i szkolenia na odległość oraz online </t>
  </si>
  <si>
    <t>Białystok, Czarna Białostocka</t>
  </si>
  <si>
    <t>Szkoły zawodowe na miarę XXII wieku</t>
  </si>
  <si>
    <t>2024-2028</t>
  </si>
  <si>
    <t>Liczba wspartych szkół
Liczba obiektów dostosowanych do potrzeb osób z niepełnosprawnościami
Ludność objęta projektami w ramach strategii zintegrowanego rozwoju terytorialnego
Wspierane strategie zintegrowanego rozwoju terytorialnego
Pojemność sal lekcyjnych w nowych lub zmodernizowanych placówkach edukacyjnych
Roczna liczba użytkowników nowych lub zmodernizowanych placówek oświatowych</t>
  </si>
  <si>
    <t>Cel strategiczny 2.; Cel operacyjny 2.1.; Kierunek działań 2.1.1., 2.1.8.,
Cel strategiczny 3.; Cel operacyjny 3.1.; Kierunek działań 3.1.1., 
Cel strategiczny 6.; Cel operacyjny 6.1.; Kierunek działań 6.1.1., 6.1.2.</t>
  </si>
  <si>
    <t>Choroszcz, Dobrzyniewo Duże, Juchnowiec Kościelny, Supraśl, Turośń Kościelna, Wasilków, Zabłudów</t>
  </si>
  <si>
    <t>Infrastruktura przedszkolna w BOF</t>
  </si>
  <si>
    <t>Liczba wspartych przedszkoli
Liczba obiektów dostosowanych do potrzeb osób z niepełnosprawnościami
Ludność objęta projektami w ramach strategii zintegrowanego rozwoju terytorialnego
Wspierane strategie zintegrowanego rozwoju terytorialnego
Pojemność sal lekcyjnych w nowych lub zmodernizowanych placówkach opieki nad dziećmi</t>
  </si>
  <si>
    <t>Cel strategiczny 2.; Cel operacyjny 2.1.; Kierunek działań 2.1.7., 
Cel strategiczny 3.; Cel operacyjny 3.1.; Kierunek działań 3.1.1., 
Cel strategiczny 6.; Cel operacyjny 6.1.; Kierunek działań 6.1.1., 6.1.2.</t>
  </si>
  <si>
    <t>2024-2025</t>
  </si>
  <si>
    <t>Ludność objęta projektami w ramach strategii zintegrowanego rozwoju terytorialnego
Wspierane strategie zintegrowanego rozwoju terytorialnego</t>
  </si>
  <si>
    <t>Stowarzyszenie BOF w partnerstwie</t>
  </si>
  <si>
    <t>Kształcenie zawodowe na potrzeby Gospodarki 4.0 i Gospodarki Obiegu Zamkniętego</t>
  </si>
  <si>
    <t>EFS+</t>
  </si>
  <si>
    <t>Liczba uczniów i słuchaczy szkół i placówek kształcenia zawodowego objętych wsparciem
Liczba uczniów szkół i placówek kształcenia zawodowego uczestniczących w zajęciach objętych wsparciem
Liczba przedstawicieli kadry szkół i placówek systemu oświaty objętych wsparciem
Liczba szkół i placówek systemu oświaty objętych wsparciem
Ludność objęta projektami w ramach strategii zintegrowanego rozwoju terytorialnego
Liczba uczniów, którzy nabyli kwalifikacje lub kompetencje po opuszczeniu programu
Liczba przedstawicieli kadry szkół i placówek systemu oświaty, którzy uzyskali kwalifikacje lub kompetencje po opuszczeniu programu</t>
  </si>
  <si>
    <t>Cel strategiczny 2.; Cel operacyjny 2.1.; Kierunek działań 2.1.1, 2.1.4., 2.1.8., 2.1.9.
Cel strategiczny 3.; Cel operacyjny 3.1.; Kierunek działań 3.1.1.</t>
  </si>
  <si>
    <t>Zintegrowany Program Rozwoju Talentów i Kompetencji Kluczowych w Przedszkolach BOF</t>
  </si>
  <si>
    <t>Liczba dofinansowanych miejsc wychowania przedszkolnego
Liczba miejsc wychowania przedszkolnego dostosowanych do osób z niepełnosprawnościami
Liczba dzieci objętych dodatkowymi zajęciami zwiększającymi ich szanse edukacyjne w edukacji przedszkolnej
Ludność objęta projektami w ramach strategii zintegrowanego rozwoju terytorialnego
Liczba przedstawicieli kadry szkół i placówek systemu oświaty, którzy uzyskali kwalifikacje lub kompetencje po opuszczeniu programu</t>
  </si>
  <si>
    <t>Cel strategiczny 2.; Cel operacyjny 2.1.; Kierunek działań 2.1.3., 2.1.7., 
Cel strategiczny 3.; Cel operacyjny 3.1.; Kierunek działań 3.1.1.</t>
  </si>
  <si>
    <t>Razem CP4</t>
  </si>
  <si>
    <t>CP5</t>
  </si>
  <si>
    <t xml:space="preserve">Priorytet V: Zrównoważony rozwój terytorialny
(i): Wspieranie zintegrowanego i sprzyjającego włączeniu społecznemu rozwoju społecznego, gospodarczego i środowiskowego, kultury, dziedzictwa naturalnego, zrównoważonej turystyki i bezpieczeństwa na obszarach miejskich </t>
  </si>
  <si>
    <t>Białystok, Czarna Białostocka, Łapy, Zabłudów</t>
  </si>
  <si>
    <t>Domy kultury BOF</t>
  </si>
  <si>
    <t>Ludność objęta projektami w ramach strategii zintegrowanego rozwoju terytorialnego
Wspierane strategie zintegrowanego rozwoju terytorialnego
Liczba obiektów kulturalnych i turystycznych objętych wsparciem
Liczba osób odwiedzających obiekty kulturalne i turystyczne objęte wsparciem</t>
  </si>
  <si>
    <t>Cel strategiczny 2.; Cel operacyjny 2.2.; Kierunek działań 2.2.8.,
Cel strategiczny 6.; Cel operacyjny 6.1..; Kierunek działań 6.1.1.,
Cel strategiczny 6.; Cel operacyjny 6.2.; Kierunek działań 6.2.3.,
Cel strategiczny 6.; Cel operacyjny 6.4.; Kierunek działań 6.4.1., 6.4.2.</t>
  </si>
  <si>
    <t>Współpraca na rzecz zrównoważonego rozwoju BOF</t>
  </si>
  <si>
    <t>2023-2030</t>
  </si>
  <si>
    <t>Cel strategiczny 1.; Cel operacyjny: 1.1., 1.2., 1.3., 1.4., wszystkie kierunki działań w ramach celu strategicznego 1.</t>
  </si>
  <si>
    <t>Dobrzyniewo Duże, Wasilków</t>
  </si>
  <si>
    <t>Turystyczny BOF</t>
  </si>
  <si>
    <t>Cel strategiczny 2.; Cel operacyjny 2.2.; Kierunek działań 2.2.10., 
Cel strategiczny 3.; Cel operacyjny 3.2.; Kierunek działań 3.2.2., 
Cel strategiczny 6.; Cel operacyjny 6.2.; Kierunek działań 6.2.3., 6.2.4.,
Cel strategiczny 6.; Cel operacyjny 6.4.; Kierunek działań 6.4.1.</t>
  </si>
  <si>
    <t>Razem CP5</t>
  </si>
  <si>
    <t>Działanie 6.1 Cel szczegółowy (viii): Wspieranie zrównoważonej multimodalnej mobilności miejskiej jako elementu transformacji w kierunku gospodarki zeroemisyjnej</t>
  </si>
  <si>
    <t>2023-2026</t>
  </si>
  <si>
    <t xml:space="preserve">Pojemność ekologicznego taboru do zbiorowego transportu publicznego 
Roczna liczba użytkowników nowego lub zmodernizowanego transportu publicznego
</t>
  </si>
  <si>
    <t>Lista projektów zintegrowanych Białostockiego Obszaru Funkcjonalnego w ramach Zintegrowanych Inwestycji Terytorialnych z Funduszy Europejskich dla Podlaskiego 2021-2027 i Funduszy Europejskich dla Polski Wschodniej 2021-2027 – wybór w sposób niekonkurencyjny</t>
  </si>
  <si>
    <t>Cel projektu</t>
  </si>
  <si>
    <t>Zintegrowany charakter projektu</t>
  </si>
  <si>
    <t>Wskaźniki projektu</t>
  </si>
  <si>
    <t>Powiązanie z innymi projektami</t>
  </si>
  <si>
    <t>Uwagi</t>
  </si>
  <si>
    <t>Aktualizacja SUMP BOF pod względem dostosowania zapisów obecnie obowiązującego dokumentu do nowoprzyjętych oraz aktualnie przygotowywanych dokumentów na szczeblu lokalnym, regionalnym i krajowym.</t>
  </si>
  <si>
    <t>Jest on komplementarny z projektem "Zrównoważony transport miejski w Białymstoku: zakup autobusów zeroemisyjnych; Infrastruktura na pętlach autobusowych: budowa toalet i pomieszczeń socjalnych na pętlach; Infrastruktura przystankowa: wiaty przystankowe; Infrastruktura przystankowa: tablice elektroniczne z fotowoltaiką + modernizacja tablic SDIP z 2011 r.; Drogi rowerowe i ciągi pieszo-rowerowe; Rozbudowa sytemu sterowania ruchem; System monitorowania zajętości miejsc postojowych w Strefie Płatnego Parkowania (bez miejsc parkingowych); Budowa pętli autobusowych, buspasy" w ramach FEPW 2021-2027 oraz z projektem "Poprawa mobilności miejskiej (rowerowej i autobusowej) w BOF" w ramach FEdP 2021-2027.</t>
  </si>
  <si>
    <t>Poprawa mobilności mieszkańców Białostockiego Obszaru Funkcjonalnego poprzez podniesienie komfortu ich podróżowania oraz zwiększenie udziału przyjaznego środowisku transportu.</t>
  </si>
  <si>
    <t>Projekt partnerski, który wpisuje się w cele rozwoju BOF i jest ukierunkowany na rozwiązywanie wspólnych problemów rozwojowych, którymi są: niewystarczająca integracja w zakresie spójnej sieci infrastruktury transportowej w BOF, niedostosowanie  systemowych rozwiązań w obszarze zbiorowej komunikacji oraz niedomknięta sieć dróg rowerowych w BOF.</t>
  </si>
  <si>
    <t>Jest on komplementarny z projektem "Zrównoważony transport miejski w Białymstoku: zakup autobusów zeroemisyjnych; Infrastruktura na pętlach autobusowych: budowa toalet i pomieszczeń socjalnych na pętlach; Infrastruktura przystankowa: wiaty przystankowe; Infrastruktura przystankowa: tablice elektroniczne z fotowoltaiką + modernizacja tablic SDIP z 2011 r.; Drogi rowerowe i ciągi pieszo-rowerowe; Rozbudowa sytemu sterowania ruchem; System monitorowania zajętości miejsc postojowych w Strefie Płatnego Parkowania (bez miejsc parkingowych); Budowa pętli autobusowych, buspasy" w ramach FEPW 2021-2027 oraz z projektem "Aktualizacja SUMP" w ramach FEdP 2021-2027.</t>
  </si>
  <si>
    <t>CP4</t>
  </si>
  <si>
    <t>Rozwój infrastruktury szkolnictwa zawodowego w kierunku poprawy jakości przygotowania zawodowego oraz dostosowania kierunków kształcenia do potrzeb rynku pracy.</t>
  </si>
  <si>
    <t>Wiązka projektów, z których każdy spełnia zasady projektu zintegrowanego.
Wszystkie projekty realizowane w ramach wiązki wpisują się w cele rozwoju BOF i są ukierunkowane na rozwiązywanie wspólnych problemów rozwojowych, jakimi są: niedostosowanie infrastruktury szkół zawodowych do kształcenia na potrzeby zmieniającego sie rynku pracy oraz niedostosowanie kształcenia zawodowego do nowych wyzwań, w szczególności związanych z przemysłem 4.0 i GOZ.
Realizacja przedsięwzięcia przyczyni się do: poprawy jakości kształcenia zawodowego dostosowanego do potrzeb rynku pracy, w tym przemysłu 4.0 i GOZ.</t>
  </si>
  <si>
    <t>Jest on komplementarny z projektem "Kształcenie zawodowe na potrzeby Gospodarki 4.0 i Gospodarki Obiegu Zamkniętego" w ramach FEdP 2021-2027.</t>
  </si>
  <si>
    <t>Zwiększenie dostępności edukacji przedszkolnej poprzez zapewnienie dostępu do wysokiej jakości usług z zakresu infrastruktury przedszkolnej.</t>
  </si>
  <si>
    <t>Wiązka projektów, z których każdy spełnia zasady projektu zintegrowanego.
Wszystkie projekty realizowane w ramach wiązki wpisują się w cele rozwoju BOF i są ukierunkowane na rozwiązywanie wspólnego problemu rozwojowego, jakim jest niewystarczająca infrastruktura przedszkolna, która uniemożliwia zwiększenie liczby miejsc wychowania przedszkolnego w BOF.
Realizacja przedsięwzięcia przyczyni się do objęcia edukacją przedszkolną jak największego odsetka dzieci poprzez zapewnienie wysokiej jakości kształcenia z wykorzystaniem nowoczesnej infrastruktury.</t>
  </si>
  <si>
    <t>Jest on komplementarny z projektem "Zintegrowany Program Rozwoju Talentów i Kompetencji Kluczowych w Przedszkolach BOF" w ramach FEdP 2021-2027.</t>
  </si>
  <si>
    <t>Podniesienie jakości, atrakcyjności i efektywności kształcenia zawodowego praktycznego oraz dostosowanie go do potrzeb rynku pracy poprzez realizację kompleksowego projektu rozwoju i promocji kompetencji zawodowych na terenie BOF.</t>
  </si>
  <si>
    <t xml:space="preserve">Projekt partnerski, który wpisuje się w cele rozwoju BOF i jest ukierunkowany na rozwiązywanie wspólnych problemów rozwojowych, jakimi są: jakość kształcenia zawodowego niedostosowana do nowych wyzwań, w szczególności związanych z przemysłem 4.0 i GOZ, poziom kształcenia w szkołach zawodowych nieadekwatny do wymagań szkół wyższych.
Realizacja przedsięwzięcia przyczyni się do: podniesienia jakości kształcenia zawodowego oraz dostosowania edukacji do potrzeb rynku pracy, w szczególności w obszarze przemysłu 4.0 i GOZ poprzez objęcie wsparciem w ramach projektu młodzieży i kadry z gmin BOF.
</t>
  </si>
  <si>
    <t>Jest on komplementarny z projektem "Szkoły zawodowe na miarę XXII wieku" w ramach FEdP 2021-2027.</t>
  </si>
  <si>
    <t>Podniesienie jakości edukacji przedszkolnej oraz dostosowanie jej do przemian społeczno-gospodarczych poprzez realizację kompleksowego projektu rozwoju talentów i kompetencji kluczowych na terenie BOF.</t>
  </si>
  <si>
    <t xml:space="preserve">Projekt partnerski, który wpisuje się w cele rozwoju BOF i jest ukierunkowany na rozwiązywanie wspólnych problemów rozwojowych, jakimi są: zbyt niska dostępność wychowania przedszkolnego dla dzieci na terenie BOF, niedostateczny poziom kompetencji kluczowych wśród dzieci w wieku przedszkolnym, niedostosowanie warunków kształcenia do potrzeb dzieci ze specjalnymi potrzebami edukacyjnymi.
Realizacja przedsięwzięcia przyczyni się do podniesienia jakości edukacji przedszkolnej poprzez objęcie wsparciem w ramach projektu dzieci i kadry z gmin BOF.
</t>
  </si>
  <si>
    <t>Jest on komplementarny z projektem "Infrastruktura przedszkolna w BOF" w ramach FEdP 2021-2027.</t>
  </si>
  <si>
    <t>Wspieranie zintegrowanego i sprzyjającego włączeniu społecznemu rozwoju kultury oraz zachowanie dziedzictwa kulturowego.</t>
  </si>
  <si>
    <t xml:space="preserve">Wiązka projektów, z których każdy spełnia zasady projektu zintegrowanego.
Wszystkie projekty realizowane w ramach wiązki wpisują się w cele rozwoju BOF i są ukierunkowane na rozwiązywanie wspólnego problemu rozwojowego, jakimi jest: brak odpowiedniej infrastruktury kulturalnej, co uniemożliwia rozwijanie oferty wydarzeń i zachowanie dziedzictwa kulturowego.
Realizacja przedsięwzięcia umożliwi mieszkańcom gmin BOF aktywne uczestniczenie w kulturze, która będzie dostępna bliżej ich miejsca zamieszkania, zapobiegając tym samym możliwemu wykluczeniu społecznemu. </t>
  </si>
  <si>
    <t>Wzmocnienie potencjału instytucjonalnego, a także relacji i powiązań funkcjonalnych BOF, poprzez planowanie strategiczne oraz realizację zintegrowanych działań na rzecz poprawy jakości życia mieszkańców i zrównoważonego rozwoju terytorialnego BOF.</t>
  </si>
  <si>
    <t>Jest on komplementarny z projektem "Rozwój cyfrowy BOF" w ramach FEdP 2021-2027.</t>
  </si>
  <si>
    <t>Rozwój terenów rekreacyjnych, promowanie publicznych walorów i usług turystycznych oraz ich ochrona.</t>
  </si>
  <si>
    <t>Wiązka projektów, z których każdy spełnia zasady projektu zintegrowanego.
Wszystkie projekty realizowane w ramach wiązki wpisują się w cele rozwoju BOF i są ukierunkowane na rozwiązywanie wspólnych problemów rozwojowych, jakimi są: niedostateczny rozwój terenów rekreacyjnych, niewystarczająca oferta i promocja produktów oraz usług turystycznych.
Realizacja przedsięwzięcia przyczyni się do zwiększenia ochrony, rozwoju i promowania publicznych walorów i usług turystycznych tworząc płaszczyznę do wspólnego dalszego rozwoju w dziedzinie turystyki.</t>
  </si>
  <si>
    <t>Miasto Białystok</t>
  </si>
  <si>
    <t>Rozwój zrównoważonego transportu miejskiego w Białymstoku</t>
  </si>
  <si>
    <t>Poprawa mobilności miejskiej  mieszkańców BOF.</t>
  </si>
  <si>
    <t>Projekt indywidualny spełniający zasady projektu zintegrowanego, który wpisuje się w cele rozwoju BOF i jest ukierunkowany na rozwiązywanie wspólnych problemów rozwojowych, którymi są: niewystarczająca integracja w zakresie spójnej sieci infrastruktury transportowej w BOF, niedostosowanie  systemowych rozwiązań w obszarze zbiorowej komunikacji oraz niedomknięta sieć dróg rowerowych w BOF.</t>
  </si>
  <si>
    <t>Białystok + gminy, które zawarły porozumienie z Miastem na świadczenie usług komunikacji miejskiej</t>
  </si>
  <si>
    <t>FEPW2021-2027</t>
  </si>
  <si>
    <t>Jest on komplementarny z projektem "Poprawa mobilności miejskiej (rowerowej i autobusowej) w BOF" oraz z projektem "Aktualizacja SUMP" w ramach FEdP 2021-2027.</t>
  </si>
  <si>
    <t>Białystok</t>
  </si>
  <si>
    <t>Ludność objęta projektami w ramach strategii zintegrowanego rozwoju terytorialnego
Wspierane strategie zintegrowanego rozwoju terytorialnego
Liczba wspartych portów lotniczych TEN-T oraz poza TEN-T</t>
  </si>
  <si>
    <t>Cel strategiczny 3.; Cel operacyjny 3.2.; Kierunek działań 3.2.2., 
Cel strategiczny 3.; Cel operacyjny 3.3.; Kierunek działań 3.3.2.,</t>
  </si>
  <si>
    <t xml:space="preserve">Projekt indywidualny spełniający zasady projektu zintegrowanego.
Projekt wpisuje się w cele rozwoju BOF i jest ukierunkowany na rozwiązywanie wspólnych problemów rozwojowych, jakimi są: niska zewnętrzna dostępność komunikacyjna BOF, mała atrakcyjność inwestycyjna oraz niski poziom rozwoju gospodarczego obszaru BOF, a także zagrożenia wynikające z obecnej sytuacji geopolitycznej. Wymienione powyżej problemy dotyczą nie tylko obszaru BOF, ale również całego województwa podlaskiego.
Realizacja przedsięwzięcia przyczyni się do wzmocnienia do poprawy zewnętrznej dostępności komunikacyjnej, poprawy mobilności mieszkańców BOF i województwa podlaskiego, poprawy spójności terytorialnej i społeczno-gospodarczej w wymiarze ponadregionalnym, podniesienia konkurencyjności i atrakcyjności inwestycyjnej i turystycznej.
</t>
  </si>
  <si>
    <t>Rozwój transportu lotniczego na obszarze BOF</t>
  </si>
  <si>
    <t>Projekt "Rozwój transportu lotniczego na obszarze BOF" jest jednym z wiązki projektów pt. "Przebudowa i rozbudowa lotniska Białystok Krywlany".</t>
  </si>
  <si>
    <t>Priorytet VIII Fundusze na rzecz edukacji i włączenia społecznego (EFS+)
f)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</si>
  <si>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Jest on komplementarny z projektami: "Parki bioróżnorodności w BOF", "Kluby seniora BOF", "Poprawa dostępności architektonicznej do obiektów użyteczności publicznej na terenie BOF", "Turystyczny BOF", w ramach FEdP 2021-2027.</t>
  </si>
  <si>
    <t xml:space="preserve">Projekt indywidualny spełniający zasady projektu zintegrowanego.
Projekt wpisuje się w cele rozwoju BOF i jest ukierunkowany na rozwiązywanie wspólnych problemów rozwojowych, jakimi są: niewystarczająca współpraca JST w celu podnoszenia jakości życia BOF, brak wystarczających instrumentów umożliwiających programowanie wspólnego rozwoju, niedostateczny poziom kompetencji pracowników administracji samorządowej BOF oraz pracowników Biura Zarządu BOF.
Realizacja przedsięwzięcia przyczyni się do wzmocnienia potencjału instytucjonalnego, a także relacji i powiązań funkcjonalnych BOF, poprzez planowanie strategiczne oraz realizację zintegrowanych działań na rzecz poprawy jakości życia mieszkańców i zrównoważonego rozwoju terytorialnego BOF.
</t>
  </si>
  <si>
    <t>Jest on komplementarny z projektami: "Parki bioróżnorodności w BOF", "Kluby seniora BOF", "Poprawa dostępności architektonicznej do obiektów użyteczności publicznej na terenie BOF", "Domy kultury BOF", w ramach FEdP 2021-2027.</t>
  </si>
  <si>
    <t>Celem projektu jest inwestycja w zakresie ochrony, bezpieczeństwa i zarządzania ruchem lotniczym lotniska Białystok Krywlany.</t>
  </si>
  <si>
    <t>2027-2028</t>
  </si>
  <si>
    <t>CP2</t>
  </si>
  <si>
    <t>Projekt będzie dofinansowany z ZIT BOF w ramach FEdP 2021-2027 pod warunkiem potwierdzenia przez Komisję Europejską możliwości jego realizacji. W przypadku realizacji projektu "Rozwój transportu lotniczego na obszarze BOF", Miasto Białystok nie będzie realizowało projektu w wiązce "Domy kultury BOF".</t>
  </si>
  <si>
    <t>W przypadku realizacji projektu "Rozwój transportu lotniczego na obszarze BOF", Miasto Białystok nie będzie realizowało projektu w wiązce "Domy kultury BOF".</t>
  </si>
  <si>
    <t xml:space="preserve">Projekt indywidualny spełniający zasady projektu zintegrowanego.
Projekt wpisuje się w cele rozwoju BOF i jest ukierunkowany na rozwiązywanie wspólnych problemów rozwojowych w zakresie zrównoważonej mobilności  miejskiej, jakimi są: niewystarczająca integracja w zakresie spójnej sieci infrastruktury transportowej w BOF oraz niedostosowanie  systemowych rozwiązań w obszarze zbiorowej komunikacji do obowiązujących regulacji prawnych.
Realizacja przedsięwzięcia przyczyni się do: bliższej współpracy między różnymi poziomami instytucjonalnymi, wzmocnionej współpracy między sąsiadującymi gminami BOF, co przełoży się na: stworzenie nowoczesnej, spójnej sieci infrastruktury transportowej w BOF, stworzenie systemowych rozwiązań w obszarze zbiorowej komunikacji publicznej w BOF, rozwój połączeń rowerowych w BOF.
</t>
  </si>
  <si>
    <t xml:space="preserve">Priorytet IV: Przestrzeń społeczna wysokiej jakości 
(iii): Wspieranie włączenia społeczno-gospodarczego społeczności marginalizowanych, gospodarstw domowych o niskich dochodach oraz grup w niekorzystnej sytuacji, w tym osób o szczególnych potrzebach, dzięki zintegrowanym działaniom obejmującym usługi mieszkaniowe i usługi społeczne </t>
  </si>
  <si>
    <t>Białystok, Supraśl</t>
  </si>
  <si>
    <t>Kluby seniora BOF</t>
  </si>
  <si>
    <t>Cel strategiczny 2.; Cel operacyjny 2.2.; Kierunek działań 2.2.5.,
Cel strategiczny 2.; Cel operacyjny 2.3.; Kierunek działań 2.3.1.</t>
  </si>
  <si>
    <t>Poprawa włączenia społecznego osób starszych – seniorów z obszaru BOF.</t>
  </si>
  <si>
    <t>2024-2029</t>
  </si>
  <si>
    <t>Ludność objęta projektami w ramach zintegrowanych działań na rzecz włączenia społeczno-gospodarczego społeczności marginalizowanych, gospodarstw domowych o niskich dochodach oraz grup w niekorzystnej sytuacji
Liczba wspartych obiektów, w których realizowane są usługi społeczne 
Ludność objęta projektami w ramach strategii zintegrowanego rozwoju terytorialnego
Wspierane strategie zintegrowanego rozwoju terytorialnego
Roczna liczba użytkowników nowej lub zmodernizowanej infrastruktury społecznej</t>
  </si>
  <si>
    <t>Jest on komplementarny z projektami: "Parki bioróżnorodności w BOF", "Poprawa dostepności architektonicznej do obiektów użyteczności publicznej na terenie BOF", "Domy kultury BOF", "Turystyczny BOF" w ramach FEdP 2021-2027.</t>
  </si>
  <si>
    <t>Wiązka projektów, z których każdy spełnia zasady projektu zintegrowanego.
Wszystkie projekty realizowane w ramach wiązki wpisują się w cele rozwoju BOF i są ukierunkowane na rozwiązywanie wspólnego problemu rozwojowego, jakim jest  niewystraczająca liczba obiektów i przestrzeni publicznej dla osób starszych w gminach BOF do aktywnego spędzania czasu i integracji społecznej.
Realizacja przedsięwzięcia przyczyni się do zwiększenia aktywizacji społecznej i wsparcia osób starszych w BOF poprzez zapewnienie miejsc do integracji społecznej oraz przyniesie wspólny efekt poprzez zwiększenie dostępności do obiektów i przestrzeni publicznej w gminach BOF.</t>
  </si>
  <si>
    <t>5.</t>
  </si>
  <si>
    <t xml:space="preserve">Priorytet II: Region przyjazny środowisku 
(ii): Wspieranie energii odnawialnej zgodnie z dyrektywą (UE) 2018/2001, w tym określonymi w niej kryteriami zrównoważonego rozwoju </t>
  </si>
  <si>
    <t>Białystok - lider,
partnerzy: Czarna Białostocka, Dobrzyniewo Duże, Juchnowiec Kościelny, Łapy</t>
  </si>
  <si>
    <t>Społeczność energetyczna BOF</t>
  </si>
  <si>
    <t xml:space="preserve">Równoważenie zapotrzebowania na energię na obszarze zasadniczej działalności społeczności energetycznej  poprzez działania związane z wytwarzaniem, dystrybucją oraz obrotem energią lub jej nośnikami w ramach obszaru funkcjonowania społeczności energetycznej. </t>
  </si>
  <si>
    <t xml:space="preserve">Projekt partnerski o charakterze innowacyjnym, który wpisuje się w cele rozwoju BOF i jest ukierunkowany na rozwiązywanie wspólnych problemów rozwojowych, którymi są: zbyt duży udział energii ze źródeł nieodnawialnych w bilansie energetycznym, relatywnie niska jakość powietrza, brak sformailizowanej współpracy w zakresie wytwarzania, dystrybucji i obrotu energią oraz niestabilność energetyczna.
Poprzez realizację projektu partnerskiego i jego promocję wśród mieszkańców, gminy BOF będą podnosić świadomość mieszkańców BOF nt. oszczędności energii oraz stosowania OZE w modernizacji budynków.
</t>
  </si>
  <si>
    <t>Białystok, Czarna Białostocka, Dobrzyniewo Duże, Juchnowiec Kościelny, Łapy</t>
  </si>
  <si>
    <t>Liczba jednostek wytwarzania energii elektrycznej i cieplnej z OZE
Liczba wspartych społeczności energetycznych działających w zakresie energii odnawialnej
Rozwiązania w zakresie magazynowania energii elektrycznej
Ludność objęta projektami w ramach strategii zintegrowanego rozwoju terytorialnego
Wspierane strategie zintegrowanego rozwoju terytorialnego
Wytworzona energia odnawialna ogółem (w tym: energia elektryczna, energia cieplna)</t>
  </si>
  <si>
    <t>Cel strategiczny 4.; Cel operacyjny 4.1.; Kierunek działań 4.1.1., 4.1.3
Cel strategiczny 6.; Cel operacyjny 6.3.; Kierunek działań 6.3.3.</t>
  </si>
  <si>
    <t>Jest on komplementarny z projektem "Termomodernizacja obiektów użyteczności publicznej w BOF" oraz z projektem "OZE na budynkach użyteczności publicznej" w ramach  w ramach FEdP 2021-2027</t>
  </si>
  <si>
    <t xml:space="preserve">Priorytet II: Region przyjazny środowisku 
(iv): Wspieranie przystosowania się do zmian klimatu i zapobiegania ryzyku związanemu z klęskami żywiołowymi i katastrofami, a także odporności, z uwzględnieniem podejścia ekosystemowego </t>
  </si>
  <si>
    <t>Zarządzanie kryzysowe w BOF</t>
  </si>
  <si>
    <t>Poprawa bezpieczeństwa na terenie BOF w przypadku wystąpienia sytuacji nadzwyczajnej poprzez wzmocnienie potencjału gminnych służb zarządzania kryzysowego.</t>
  </si>
  <si>
    <t>Projekt partnerski, który wpisuje się w cele rozwoju BOF i jest ukierunkowany na rozwiązywanie wspólnych problemów rozwojowych, którymi są: wzrastająca liczba zdarzeń ekstremalnych na terenie BOF wynikająca ze zmian klimatycznych, niedostateczna koordynacja pracy wszystkich służb ratowniczych na terenie BOF, nowe zagrożenia bezpieczeństwa publicznego związane z konfliktem wojennym.</t>
  </si>
  <si>
    <t>Białystok, Choroszcz, Czarna Białostocka, Dobrzyniewo Duże, Juchnowiec Kościelny, Supraśl, Turośń Kościelna, Wasilków, Zabłudów</t>
  </si>
  <si>
    <t>2026-2028</t>
  </si>
  <si>
    <t>Ludność objęta projektami w ramach strategii zintegrowanego rozwoju terytorialnego
Wspierane strategie zintegrowanego rozwoju terytorialnego
Ludność odnosząca korzyści ze środków ochrony przeciwpowodziowej
Ludność odnosząca korzyści ze środków ochrony przed niekontrolowanymi pożarami
Ludność odnosząca korzyści ze środków ochrony przed klęskami żywiołowymi związanymi z klimatem (oprócz powodzi lub niekontrolowanych pożarów)</t>
  </si>
  <si>
    <t>Cel strategiczny 2.; Cel operacyjny 2.4.; Kierunek działań 2.4.1.</t>
  </si>
  <si>
    <t>Jest on komplementarny z projektem "Ekologiczna retencja na obszarze BOF" w ramach FEdP 2021-2027.</t>
  </si>
  <si>
    <t>Białystok -lider, 
partnerzy: Choroszcz, Czarna Białostocka, Dobrzyniewo Duże, Juchnowiec Kościelny, Supraśl, Turośń Kościelna, Wasilków, Zabłudów</t>
  </si>
  <si>
    <t xml:space="preserve">Założono 5% dofinansowanie projektu z budżetu państwa </t>
  </si>
  <si>
    <t>Założono dofinansowanie projektu z budżetu państwa (ok. 8%, w tym: projekt 1.-4. – 5%, projekt 5. – 10%)</t>
  </si>
  <si>
    <t>6.</t>
  </si>
  <si>
    <t>7.</t>
  </si>
  <si>
    <t>8.</t>
  </si>
  <si>
    <t>9.</t>
  </si>
  <si>
    <t>10.</t>
  </si>
  <si>
    <t>11.</t>
  </si>
  <si>
    <t>12.</t>
  </si>
  <si>
    <t>13.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</si>
</sst>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s>
  <fills count="5">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xf numFmtId="0" fontId="1" fillId="0" borderId="0" xfId="0" applyFont="1" applyAlignment="1">
      <alignment vertical="center"/>
    </xf>
    <xf numFmtId="0" fontId="2" fillId="0" borderId="0" xfId="0" applyFont="1" applyAlignment="1">
      <alignment horizontal="center" wrapText="1"/>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3" fontId="2" fillId="0" borderId="0" xfId="0" applyNumberFormat="1" applyFont="1" applyAlignment="1">
      <alignment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0" xfId="0" applyFont="1" applyAlignment="1">
      <alignment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left" vertical="center" wrapText="1"/>
    </xf>
    <xf numFmtId="0" fontId="2" fillId="0" borderId="1" xfId="0" applyFont="1" applyBorder="1" applyAlignment="1">
      <alignment vertical="center" wrapText="1"/>
    </xf>
    <xf numFmtId="0" fontId="2" fillId="0" borderId="6" xfId="0" applyFont="1" applyBorder="1" applyAlignment="1">
      <alignment horizontal="center" vertical="center" wrapText="1"/>
    </xf>
    <xf numFmtId="3" fontId="2" fillId="0" borderId="6" xfId="0" applyNumberFormat="1" applyFont="1" applyBorder="1" applyAlignment="1">
      <alignment vertical="center" wrapText="1"/>
    </xf>
    <xf numFmtId="3" fontId="2" fillId="0" borderId="6" xfId="0" applyNumberFormat="1" applyFont="1" applyBorder="1" applyAlignment="1">
      <alignment horizontal="right"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2" fillId="0" borderId="5"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wrapText="1"/>
    </xf>
    <xf numFmtId="0" fontId="3" fillId="0" borderId="1" xfId="0" applyFont="1" applyBorder="1" applyAlignment="1">
      <alignment horizontal="left" vertical="center" wrapText="1"/>
    </xf>
    <xf numFmtId="0" fontId="2" fillId="0" borderId="6" xfId="0" applyFont="1" applyBorder="1" applyAlignment="1">
      <alignment horizontal="center" vertical="center" wrapText="1"/>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4"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3" fontId="1" fillId="3" borderId="1" xfId="0" applyNumberFormat="1" applyFont="1" applyFill="1" applyBorder="1" applyAlignment="1">
      <alignment vertical="center" wrapText="1"/>
    </xf>
    <xf numFmtId="3" fontId="1" fillId="3" borderId="1" xfId="0" applyNumberFormat="1" applyFont="1" applyFill="1" applyBorder="1" applyAlignment="1">
      <alignment horizontal="right" vertical="center" wrapText="1"/>
    </xf>
    <xf numFmtId="3" fontId="2" fillId="3" borderId="1" xfId="0" applyNumberFormat="1" applyFont="1" applyFill="1" applyBorder="1" applyAlignment="1">
      <alignment vertical="center" wrapText="1"/>
    </xf>
    <xf numFmtId="0" fontId="1" fillId="3" borderId="1" xfId="0" applyFont="1" applyFill="1" applyBorder="1" applyAlignment="1">
      <alignment wrapText="1"/>
    </xf>
    <xf numFmtId="0" fontId="1" fillId="3"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vertical="center" wrapText="1"/>
    </xf>
    <xf numFmtId="3" fontId="2" fillId="0" borderId="1" xfId="0" applyNumberFormat="1" applyFont="1" applyBorder="1" applyAlignment="1">
      <alignment vertical="center"/>
    </xf>
    <xf numFmtId="3" fontId="2" fillId="0" borderId="1" xfId="0" applyNumberFormat="1" applyFont="1" applyBorder="1" applyAlignment="1">
      <alignment horizontal="right" vertical="center"/>
    </xf>
    <xf numFmtId="0" fontId="2" fillId="0" borderId="1" xfId="0" applyFont="1" applyBorder="1"/>
    <xf numFmtId="0" fontId="2" fillId="0" borderId="0" xfId="0" applyFont="1"/>
    <xf numFmtId="0" fontId="1" fillId="3" borderId="1" xfId="0" applyFont="1" applyFill="1" applyBorder="1" applyAlignment="1">
      <alignment horizontal="left"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1" fillId="4" borderId="1" xfId="0" applyNumberFormat="1" applyFont="1" applyFill="1" applyBorder="1" applyAlignment="1">
      <alignment horizontal="center" vertical="center" wrapText="1"/>
    </xf>
    <xf numFmtId="3" fontId="1" fillId="4" borderId="1" xfId="0" applyNumberFormat="1" applyFont="1" applyFill="1" applyBorder="1" applyAlignment="1">
      <alignment vertical="center" wrapText="1"/>
    </xf>
    <xf numFmtId="0" fontId="1" fillId="4" borderId="1" xfId="0" applyFont="1" applyFill="1" applyBorder="1" applyAlignment="1">
      <alignment wrapText="1"/>
    </xf>
    <xf numFmtId="0" fontId="1" fillId="4" borderId="1" xfId="0" applyFont="1" applyFill="1" applyBorder="1" applyAlignment="1">
      <alignment horizontal="lef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4" xfId="0"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 xfId="0" applyNumberFormat="1"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vertical="center" wrapText="1"/>
    </xf>
    <xf numFmtId="3" fontId="2" fillId="2"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tabSelected="1" view="pageBreakPreview" zoomScale="55" zoomScaleNormal="60" zoomScaleSheetLayoutView="55" workbookViewId="0">
      <pane xSplit="2" ySplit="2" topLeftCell="F3" activePane="bottomRight" state="frozen"/>
      <selection pane="topRight" activeCell="C1" sqref="C1"/>
      <selection pane="bottomLeft" activeCell="A3" sqref="A3"/>
      <selection pane="bottomRight" activeCell="H4" sqref="H4"/>
    </sheetView>
  </sheetViews>
  <sheetFormatPr defaultColWidth="9.26953125" defaultRowHeight="18.5" x14ac:dyDescent="0.45"/>
  <cols>
    <col min="1" max="1" width="6.7265625" style="20" customWidth="1"/>
    <col min="2" max="2" width="6.7265625" style="2" bestFit="1" customWidth="1"/>
    <col min="3" max="3" width="57" style="3" bestFit="1" customWidth="1"/>
    <col min="4" max="4" width="11.1796875" style="4" bestFit="1" customWidth="1"/>
    <col min="5" max="5" width="31.7265625" style="3" customWidth="1"/>
    <col min="6" max="6" width="28.26953125" style="3" customWidth="1"/>
    <col min="7" max="7" width="41.7265625" style="3" customWidth="1"/>
    <col min="8" max="8" width="81.54296875" style="3" customWidth="1"/>
    <col min="9" max="9" width="19.7265625" style="3" hidden="1" customWidth="1"/>
    <col min="10" max="10" width="20.26953125" style="5" hidden="1" customWidth="1"/>
    <col min="11" max="11" width="15.81640625" style="5" hidden="1" customWidth="1"/>
    <col min="12" max="12" width="13.453125" style="6" hidden="1" customWidth="1"/>
    <col min="13" max="13" width="12.90625" style="7" bestFit="1" customWidth="1"/>
    <col min="14" max="14" width="18.6328125" style="7" bestFit="1" customWidth="1"/>
    <col min="15" max="15" width="13.81640625" style="7" bestFit="1" customWidth="1"/>
    <col min="16" max="16" width="12.26953125" style="7" bestFit="1" customWidth="1"/>
    <col min="17" max="17" width="66.7265625" style="7" customWidth="1"/>
    <col min="18" max="18" width="28.453125" style="4" bestFit="1" customWidth="1"/>
    <col min="19" max="19" width="55.81640625" style="3" bestFit="1" customWidth="1"/>
    <col min="20" max="20" width="56.81640625" style="4" customWidth="1"/>
    <col min="21" max="21" width="37.1796875" style="4" bestFit="1" customWidth="1"/>
    <col min="22" max="16384" width="9.26953125" style="4"/>
  </cols>
  <sheetData>
    <row r="1" spans="1:21" x14ac:dyDescent="0.45">
      <c r="A1" s="1" t="s">
        <v>77</v>
      </c>
    </row>
    <row r="2" spans="1:21" s="11" customFormat="1" ht="48.75" customHeight="1" x14ac:dyDescent="0.45">
      <c r="A2" s="8" t="s">
        <v>0</v>
      </c>
      <c r="B2" s="8" t="s">
        <v>1</v>
      </c>
      <c r="C2" s="8" t="s">
        <v>2</v>
      </c>
      <c r="D2" s="8" t="s">
        <v>3</v>
      </c>
      <c r="E2" s="8" t="s">
        <v>4</v>
      </c>
      <c r="F2" s="8" t="s">
        <v>5</v>
      </c>
      <c r="G2" s="8" t="s">
        <v>78</v>
      </c>
      <c r="H2" s="8" t="s">
        <v>79</v>
      </c>
      <c r="I2" s="8" t="s">
        <v>7</v>
      </c>
      <c r="J2" s="8" t="s">
        <v>8</v>
      </c>
      <c r="K2" s="8" t="s">
        <v>9</v>
      </c>
      <c r="L2" s="9" t="s">
        <v>11</v>
      </c>
      <c r="M2" s="9" t="s">
        <v>10</v>
      </c>
      <c r="N2" s="9" t="s">
        <v>12</v>
      </c>
      <c r="O2" s="9" t="s">
        <v>13</v>
      </c>
      <c r="P2" s="9" t="s">
        <v>14</v>
      </c>
      <c r="Q2" s="9" t="s">
        <v>80</v>
      </c>
      <c r="R2" s="8" t="s">
        <v>16</v>
      </c>
      <c r="S2" s="10" t="s">
        <v>17</v>
      </c>
      <c r="T2" s="8" t="s">
        <v>81</v>
      </c>
      <c r="U2" s="8" t="s">
        <v>82</v>
      </c>
    </row>
    <row r="3" spans="1:21" s="20" customFormat="1" ht="185" x14ac:dyDescent="0.35">
      <c r="A3" s="12" t="s">
        <v>18</v>
      </c>
      <c r="B3" s="13" t="s">
        <v>126</v>
      </c>
      <c r="C3" s="14" t="s">
        <v>140</v>
      </c>
      <c r="D3" s="5" t="s">
        <v>19</v>
      </c>
      <c r="E3" s="14" t="s">
        <v>141</v>
      </c>
      <c r="F3" s="15" t="s">
        <v>142</v>
      </c>
      <c r="G3" s="15" t="s">
        <v>143</v>
      </c>
      <c r="H3" s="15" t="s">
        <v>144</v>
      </c>
      <c r="I3" s="14" t="s">
        <v>145</v>
      </c>
      <c r="J3" s="16" t="s">
        <v>24</v>
      </c>
      <c r="K3" s="16">
        <v>2025</v>
      </c>
      <c r="L3" s="5" t="s">
        <v>21</v>
      </c>
      <c r="M3" s="17">
        <v>13110618.84733716</v>
      </c>
      <c r="N3" s="18">
        <v>13110618.84733716</v>
      </c>
      <c r="O3" s="18">
        <v>11144026.020236585</v>
      </c>
      <c r="P3" s="18">
        <v>1966592.827100574</v>
      </c>
      <c r="Q3" s="19" t="s">
        <v>146</v>
      </c>
      <c r="R3" s="15" t="s">
        <v>22</v>
      </c>
      <c r="S3" s="19" t="s">
        <v>147</v>
      </c>
      <c r="T3" s="15" t="s">
        <v>148</v>
      </c>
      <c r="U3" s="15"/>
    </row>
    <row r="4" spans="1:21" ht="203.5" x14ac:dyDescent="0.45">
      <c r="A4" s="12" t="s">
        <v>23</v>
      </c>
      <c r="B4" s="21"/>
      <c r="C4" s="19" t="s">
        <v>149</v>
      </c>
      <c r="D4" s="12" t="s">
        <v>19</v>
      </c>
      <c r="E4" s="19" t="s">
        <v>158</v>
      </c>
      <c r="F4" s="19" t="s">
        <v>150</v>
      </c>
      <c r="G4" s="19" t="s">
        <v>151</v>
      </c>
      <c r="H4" s="15" t="s">
        <v>152</v>
      </c>
      <c r="I4" s="19" t="s">
        <v>153</v>
      </c>
      <c r="J4" s="12" t="s">
        <v>154</v>
      </c>
      <c r="K4" s="12">
        <v>2025</v>
      </c>
      <c r="L4" s="22" t="s">
        <v>21</v>
      </c>
      <c r="M4" s="23">
        <v>20330130.948898587</v>
      </c>
      <c r="N4" s="24">
        <v>20330130.948898587</v>
      </c>
      <c r="O4" s="24">
        <v>17280611.306563798</v>
      </c>
      <c r="P4" s="24">
        <v>3049519.6423347881</v>
      </c>
      <c r="Q4" s="19" t="s">
        <v>155</v>
      </c>
      <c r="R4" s="15" t="s">
        <v>22</v>
      </c>
      <c r="S4" s="19" t="s">
        <v>156</v>
      </c>
      <c r="T4" s="15" t="s">
        <v>157</v>
      </c>
      <c r="U4" s="25"/>
    </row>
    <row r="5" spans="1:21" ht="296" x14ac:dyDescent="0.45">
      <c r="A5" s="12" t="s">
        <v>25</v>
      </c>
      <c r="B5" s="21"/>
      <c r="C5" s="19" t="s">
        <v>28</v>
      </c>
      <c r="D5" s="12" t="s">
        <v>19</v>
      </c>
      <c r="E5" s="19" t="s">
        <v>29</v>
      </c>
      <c r="F5" s="19" t="s">
        <v>30</v>
      </c>
      <c r="G5" s="19" t="s">
        <v>83</v>
      </c>
      <c r="H5" s="26" t="s">
        <v>129</v>
      </c>
      <c r="I5" s="19" t="s">
        <v>20</v>
      </c>
      <c r="J5" s="12" t="s">
        <v>31</v>
      </c>
      <c r="K5" s="12">
        <v>2025</v>
      </c>
      <c r="L5" s="22" t="s">
        <v>21</v>
      </c>
      <c r="M5" s="23">
        <v>176470.58823529413</v>
      </c>
      <c r="N5" s="24">
        <v>176470.58823529413</v>
      </c>
      <c r="O5" s="24">
        <v>150000</v>
      </c>
      <c r="P5" s="24">
        <v>26470.588235294119</v>
      </c>
      <c r="Q5" s="19" t="s">
        <v>32</v>
      </c>
      <c r="R5" s="15" t="s">
        <v>22</v>
      </c>
      <c r="S5" s="19" t="s">
        <v>33</v>
      </c>
      <c r="T5" s="15" t="s">
        <v>84</v>
      </c>
      <c r="U5" s="25"/>
    </row>
    <row r="6" spans="1:21" ht="277.5" x14ac:dyDescent="0.45">
      <c r="A6" s="12" t="s">
        <v>27</v>
      </c>
      <c r="B6" s="27"/>
      <c r="C6" s="19" t="s">
        <v>28</v>
      </c>
      <c r="D6" s="12" t="s">
        <v>19</v>
      </c>
      <c r="E6" s="19" t="s">
        <v>34</v>
      </c>
      <c r="F6" s="19" t="s">
        <v>35</v>
      </c>
      <c r="G6" s="19" t="s">
        <v>85</v>
      </c>
      <c r="H6" s="15" t="s">
        <v>86</v>
      </c>
      <c r="I6" s="19" t="s">
        <v>36</v>
      </c>
      <c r="J6" s="12" t="s">
        <v>24</v>
      </c>
      <c r="K6" s="12">
        <v>2025</v>
      </c>
      <c r="L6" s="22" t="s">
        <v>21</v>
      </c>
      <c r="M6" s="23">
        <v>19231081.628077995</v>
      </c>
      <c r="N6" s="24">
        <v>19231081.628077995</v>
      </c>
      <c r="O6" s="24">
        <v>16346419.383866295</v>
      </c>
      <c r="P6" s="24">
        <v>2884662.2442116993</v>
      </c>
      <c r="Q6" s="19" t="s">
        <v>37</v>
      </c>
      <c r="R6" s="15" t="s">
        <v>22</v>
      </c>
      <c r="S6" s="19" t="s">
        <v>38</v>
      </c>
      <c r="T6" s="15" t="s">
        <v>87</v>
      </c>
      <c r="U6" s="25"/>
    </row>
    <row r="7" spans="1:21" s="11" customFormat="1" x14ac:dyDescent="0.45">
      <c r="A7" s="28" t="s">
        <v>39</v>
      </c>
      <c r="B7" s="29"/>
      <c r="C7" s="29"/>
      <c r="D7" s="29"/>
      <c r="E7" s="29"/>
      <c r="F7" s="29"/>
      <c r="G7" s="29"/>
      <c r="H7" s="29"/>
      <c r="I7" s="29"/>
      <c r="J7" s="30"/>
      <c r="K7" s="31"/>
      <c r="L7" s="32"/>
      <c r="M7" s="33">
        <f t="shared" ref="M7:O7" si="0">SUM(M3:M6)</f>
        <v>52848302.012549043</v>
      </c>
      <c r="N7" s="34">
        <f t="shared" si="0"/>
        <v>52848302.012549043</v>
      </c>
      <c r="O7" s="34">
        <f t="shared" si="0"/>
        <v>44921056.710666679</v>
      </c>
      <c r="P7" s="34">
        <f>SUM(P3:P6)</f>
        <v>7927245.3018823564</v>
      </c>
      <c r="Q7" s="35"/>
      <c r="R7" s="36"/>
      <c r="S7" s="37"/>
      <c r="T7" s="36"/>
      <c r="U7" s="36"/>
    </row>
    <row r="8" spans="1:21" ht="185" x14ac:dyDescent="0.45">
      <c r="A8" s="12" t="s">
        <v>139</v>
      </c>
      <c r="B8" s="21" t="s">
        <v>88</v>
      </c>
      <c r="C8" s="19" t="s">
        <v>40</v>
      </c>
      <c r="D8" s="12" t="s">
        <v>19</v>
      </c>
      <c r="E8" s="19" t="s">
        <v>41</v>
      </c>
      <c r="F8" s="26" t="s">
        <v>42</v>
      </c>
      <c r="G8" s="19" t="s">
        <v>89</v>
      </c>
      <c r="H8" s="15" t="s">
        <v>90</v>
      </c>
      <c r="I8" s="19" t="s">
        <v>41</v>
      </c>
      <c r="J8" s="12" t="s">
        <v>43</v>
      </c>
      <c r="K8" s="12">
        <v>2024</v>
      </c>
      <c r="L8" s="22" t="s">
        <v>21</v>
      </c>
      <c r="M8" s="23">
        <v>9548285.808847636</v>
      </c>
      <c r="N8" s="24">
        <v>9548285.808847636</v>
      </c>
      <c r="O8" s="24">
        <v>8116043.1375204902</v>
      </c>
      <c r="P8" s="24">
        <v>1432242.8935493673</v>
      </c>
      <c r="Q8" s="19" t="s">
        <v>44</v>
      </c>
      <c r="R8" s="15" t="s">
        <v>22</v>
      </c>
      <c r="S8" s="19" t="s">
        <v>45</v>
      </c>
      <c r="T8" s="15" t="s">
        <v>91</v>
      </c>
      <c r="U8" s="25"/>
    </row>
    <row r="9" spans="1:21" ht="148" x14ac:dyDescent="0.45">
      <c r="A9" s="12" t="s">
        <v>161</v>
      </c>
      <c r="B9" s="21"/>
      <c r="C9" s="19" t="s">
        <v>40</v>
      </c>
      <c r="D9" s="12" t="s">
        <v>19</v>
      </c>
      <c r="E9" s="19" t="s">
        <v>46</v>
      </c>
      <c r="F9" s="15" t="s">
        <v>47</v>
      </c>
      <c r="G9" s="15" t="s">
        <v>92</v>
      </c>
      <c r="H9" s="15" t="s">
        <v>93</v>
      </c>
      <c r="I9" s="19" t="s">
        <v>46</v>
      </c>
      <c r="J9" s="22" t="s">
        <v>43</v>
      </c>
      <c r="K9" s="22">
        <v>2024</v>
      </c>
      <c r="L9" s="22" t="s">
        <v>21</v>
      </c>
      <c r="M9" s="23">
        <v>8396210.222222222</v>
      </c>
      <c r="N9" s="24">
        <v>8396210.222222222</v>
      </c>
      <c r="O9" s="24">
        <v>7136778.666666667</v>
      </c>
      <c r="P9" s="24">
        <v>1259431.5555555555</v>
      </c>
      <c r="Q9" s="19" t="s">
        <v>48</v>
      </c>
      <c r="R9" s="15" t="s">
        <v>22</v>
      </c>
      <c r="S9" s="19" t="s">
        <v>49</v>
      </c>
      <c r="T9" s="15" t="s">
        <v>94</v>
      </c>
      <c r="U9" s="25"/>
    </row>
    <row r="10" spans="1:21" s="44" customFormat="1" ht="203.5" x14ac:dyDescent="0.45">
      <c r="A10" s="38" t="s">
        <v>162</v>
      </c>
      <c r="B10" s="21"/>
      <c r="C10" s="19" t="s">
        <v>130</v>
      </c>
      <c r="D10" s="38" t="s">
        <v>19</v>
      </c>
      <c r="E10" s="39" t="s">
        <v>131</v>
      </c>
      <c r="F10" s="19" t="s">
        <v>132</v>
      </c>
      <c r="G10" s="15" t="s">
        <v>134</v>
      </c>
      <c r="H10" s="40" t="s">
        <v>138</v>
      </c>
      <c r="I10" s="19" t="s">
        <v>131</v>
      </c>
      <c r="J10" s="38" t="s">
        <v>135</v>
      </c>
      <c r="K10" s="38">
        <v>2024</v>
      </c>
      <c r="L10" s="38" t="s">
        <v>21</v>
      </c>
      <c r="M10" s="41">
        <v>4310891.9234655416</v>
      </c>
      <c r="N10" s="42">
        <v>4310891.9234655416</v>
      </c>
      <c r="O10" s="42">
        <v>3664258.1349457102</v>
      </c>
      <c r="P10" s="42">
        <v>646633.78851983137</v>
      </c>
      <c r="Q10" s="19" t="s">
        <v>136</v>
      </c>
      <c r="R10" s="39" t="s">
        <v>22</v>
      </c>
      <c r="S10" s="19" t="s">
        <v>133</v>
      </c>
      <c r="T10" s="15" t="s">
        <v>137</v>
      </c>
      <c r="U10" s="43"/>
    </row>
    <row r="11" spans="1:21" ht="259" x14ac:dyDescent="0.45">
      <c r="A11" s="12" t="s">
        <v>163</v>
      </c>
      <c r="B11" s="21"/>
      <c r="C11" s="19" t="s">
        <v>120</v>
      </c>
      <c r="D11" s="12" t="s">
        <v>19</v>
      </c>
      <c r="E11" s="19" t="s">
        <v>52</v>
      </c>
      <c r="F11" s="19" t="s">
        <v>53</v>
      </c>
      <c r="G11" s="19" t="s">
        <v>95</v>
      </c>
      <c r="H11" s="19" t="s">
        <v>96</v>
      </c>
      <c r="I11" s="19" t="s">
        <v>20</v>
      </c>
      <c r="J11" s="12" t="s">
        <v>43</v>
      </c>
      <c r="K11" s="12">
        <v>2023</v>
      </c>
      <c r="L11" s="22" t="s">
        <v>54</v>
      </c>
      <c r="M11" s="23">
        <v>10051424</v>
      </c>
      <c r="N11" s="24">
        <v>10051424</v>
      </c>
      <c r="O11" s="24">
        <v>8543710.009647062</v>
      </c>
      <c r="P11" s="24">
        <v>1005142.4</v>
      </c>
      <c r="Q11" s="19" t="s">
        <v>55</v>
      </c>
      <c r="R11" s="15" t="s">
        <v>22</v>
      </c>
      <c r="S11" s="19" t="s">
        <v>56</v>
      </c>
      <c r="T11" s="15" t="s">
        <v>97</v>
      </c>
      <c r="U11" s="12" t="s">
        <v>159</v>
      </c>
    </row>
    <row r="12" spans="1:21" ht="203.5" x14ac:dyDescent="0.45">
      <c r="A12" s="12" t="s">
        <v>164</v>
      </c>
      <c r="B12" s="21"/>
      <c r="C12" s="19" t="s">
        <v>120</v>
      </c>
      <c r="D12" s="12" t="s">
        <v>19</v>
      </c>
      <c r="E12" s="19" t="s">
        <v>52</v>
      </c>
      <c r="F12" s="19" t="s">
        <v>57</v>
      </c>
      <c r="G12" s="19" t="s">
        <v>98</v>
      </c>
      <c r="H12" s="19" t="s">
        <v>99</v>
      </c>
      <c r="I12" s="19" t="s">
        <v>20</v>
      </c>
      <c r="J12" s="12" t="s">
        <v>43</v>
      </c>
      <c r="K12" s="12">
        <v>2023</v>
      </c>
      <c r="L12" s="22" t="s">
        <v>54</v>
      </c>
      <c r="M12" s="23">
        <v>9356128.6427442171</v>
      </c>
      <c r="N12" s="24">
        <v>9356128.6427442171</v>
      </c>
      <c r="O12" s="24">
        <v>7952709.3463325836</v>
      </c>
      <c r="P12" s="24">
        <v>668946</v>
      </c>
      <c r="Q12" s="19" t="s">
        <v>58</v>
      </c>
      <c r="R12" s="15" t="s">
        <v>22</v>
      </c>
      <c r="S12" s="19" t="s">
        <v>59</v>
      </c>
      <c r="T12" s="15" t="s">
        <v>100</v>
      </c>
      <c r="U12" s="12" t="s">
        <v>160</v>
      </c>
    </row>
    <row r="13" spans="1:21" s="11" customFormat="1" x14ac:dyDescent="0.45">
      <c r="A13" s="45" t="s">
        <v>60</v>
      </c>
      <c r="B13" s="45"/>
      <c r="C13" s="45"/>
      <c r="D13" s="45"/>
      <c r="E13" s="45"/>
      <c r="F13" s="45"/>
      <c r="G13" s="45"/>
      <c r="H13" s="45"/>
      <c r="I13" s="45"/>
      <c r="J13" s="45"/>
      <c r="K13" s="46"/>
      <c r="L13" s="32"/>
      <c r="M13" s="33">
        <f>SUM(M8:M12)</f>
        <v>41662940.597279623</v>
      </c>
      <c r="N13" s="34">
        <f t="shared" ref="N13:O13" si="1">SUM(N8:N12)</f>
        <v>41662940.597279623</v>
      </c>
      <c r="O13" s="34">
        <f t="shared" si="1"/>
        <v>35413499.295112506</v>
      </c>
      <c r="P13" s="34">
        <f>SUM(P8:P12)</f>
        <v>5012396.6376247546</v>
      </c>
      <c r="Q13" s="35"/>
      <c r="R13" s="36"/>
      <c r="S13" s="37"/>
      <c r="T13" s="36"/>
      <c r="U13" s="36"/>
    </row>
    <row r="14" spans="1:21" ht="185" x14ac:dyDescent="0.45">
      <c r="A14" s="12" t="s">
        <v>165</v>
      </c>
      <c r="B14" s="47" t="s">
        <v>61</v>
      </c>
      <c r="C14" s="19" t="s">
        <v>62</v>
      </c>
      <c r="D14" s="12" t="s">
        <v>19</v>
      </c>
      <c r="E14" s="19" t="s">
        <v>63</v>
      </c>
      <c r="F14" s="19" t="s">
        <v>64</v>
      </c>
      <c r="G14" s="19" t="s">
        <v>101</v>
      </c>
      <c r="H14" s="15" t="s">
        <v>102</v>
      </c>
      <c r="I14" s="19" t="s">
        <v>63</v>
      </c>
      <c r="J14" s="12" t="s">
        <v>26</v>
      </c>
      <c r="K14" s="12">
        <v>2024</v>
      </c>
      <c r="L14" s="22" t="s">
        <v>21</v>
      </c>
      <c r="M14" s="23">
        <v>5921021.0733814565</v>
      </c>
      <c r="N14" s="24">
        <v>5921021.0733814565</v>
      </c>
      <c r="O14" s="24">
        <v>5032867.9123742376</v>
      </c>
      <c r="P14" s="24">
        <v>888153.16100721841</v>
      </c>
      <c r="Q14" s="19" t="s">
        <v>65</v>
      </c>
      <c r="R14" s="15" t="s">
        <v>22</v>
      </c>
      <c r="S14" s="19" t="s">
        <v>66</v>
      </c>
      <c r="T14" s="15" t="s">
        <v>121</v>
      </c>
      <c r="U14" s="19" t="s">
        <v>128</v>
      </c>
    </row>
    <row r="15" spans="1:21" ht="240.5" x14ac:dyDescent="0.45">
      <c r="A15" s="12" t="s">
        <v>166</v>
      </c>
      <c r="B15" s="47"/>
      <c r="C15" s="19" t="s">
        <v>62</v>
      </c>
      <c r="D15" s="12" t="s">
        <v>19</v>
      </c>
      <c r="E15" s="19" t="s">
        <v>29</v>
      </c>
      <c r="F15" s="19" t="s">
        <v>67</v>
      </c>
      <c r="G15" s="19" t="s">
        <v>103</v>
      </c>
      <c r="H15" s="19" t="s">
        <v>122</v>
      </c>
      <c r="I15" s="19" t="s">
        <v>20</v>
      </c>
      <c r="J15" s="12" t="s">
        <v>68</v>
      </c>
      <c r="K15" s="12">
        <v>2023</v>
      </c>
      <c r="L15" s="22" t="s">
        <v>21</v>
      </c>
      <c r="M15" s="23">
        <v>1552604.705882353</v>
      </c>
      <c r="N15" s="24">
        <v>1552604.705882353</v>
      </c>
      <c r="O15" s="24">
        <v>1319714</v>
      </c>
      <c r="P15" s="24">
        <v>232890.70588235295</v>
      </c>
      <c r="Q15" s="19" t="s">
        <v>51</v>
      </c>
      <c r="R15" s="15" t="s">
        <v>22</v>
      </c>
      <c r="S15" s="19" t="s">
        <v>69</v>
      </c>
      <c r="T15" s="15" t="s">
        <v>104</v>
      </c>
      <c r="U15" s="25"/>
    </row>
    <row r="16" spans="1:21" ht="148" x14ac:dyDescent="0.45">
      <c r="A16" s="12" t="s">
        <v>167</v>
      </c>
      <c r="B16" s="47"/>
      <c r="C16" s="19" t="s">
        <v>62</v>
      </c>
      <c r="D16" s="12" t="s">
        <v>19</v>
      </c>
      <c r="E16" s="19" t="s">
        <v>70</v>
      </c>
      <c r="F16" s="19" t="s">
        <v>71</v>
      </c>
      <c r="G16" s="19" t="s">
        <v>105</v>
      </c>
      <c r="H16" s="15" t="s">
        <v>106</v>
      </c>
      <c r="I16" s="19" t="s">
        <v>70</v>
      </c>
      <c r="J16" s="12" t="s">
        <v>50</v>
      </c>
      <c r="K16" s="12">
        <v>2023</v>
      </c>
      <c r="L16" s="22" t="s">
        <v>21</v>
      </c>
      <c r="M16" s="23">
        <v>910435</v>
      </c>
      <c r="N16" s="24">
        <v>910435</v>
      </c>
      <c r="O16" s="24">
        <v>773869.99999999988</v>
      </c>
      <c r="P16" s="24">
        <v>136565</v>
      </c>
      <c r="Q16" s="19" t="s">
        <v>65</v>
      </c>
      <c r="R16" s="15" t="s">
        <v>22</v>
      </c>
      <c r="S16" s="19" t="s">
        <v>72</v>
      </c>
      <c r="T16" s="15" t="s">
        <v>123</v>
      </c>
      <c r="U16" s="25"/>
    </row>
    <row r="17" spans="1:21" ht="259" x14ac:dyDescent="0.45">
      <c r="A17" s="12" t="s">
        <v>168</v>
      </c>
      <c r="B17" s="47"/>
      <c r="C17" s="19" t="s">
        <v>62</v>
      </c>
      <c r="D17" s="12" t="s">
        <v>19</v>
      </c>
      <c r="E17" s="19" t="s">
        <v>114</v>
      </c>
      <c r="F17" s="19" t="s">
        <v>118</v>
      </c>
      <c r="G17" s="19" t="s">
        <v>124</v>
      </c>
      <c r="H17" s="19" t="s">
        <v>117</v>
      </c>
      <c r="I17" s="19" t="s">
        <v>114</v>
      </c>
      <c r="J17" s="12" t="s">
        <v>125</v>
      </c>
      <c r="K17" s="12">
        <v>2026</v>
      </c>
      <c r="L17" s="22" t="s">
        <v>21</v>
      </c>
      <c r="M17" s="23">
        <v>4278294</v>
      </c>
      <c r="N17" s="24">
        <v>4278294</v>
      </c>
      <c r="O17" s="24">
        <v>3636550</v>
      </c>
      <c r="P17" s="24">
        <v>641744</v>
      </c>
      <c r="Q17" s="19" t="s">
        <v>115</v>
      </c>
      <c r="R17" s="15" t="s">
        <v>22</v>
      </c>
      <c r="S17" s="19" t="s">
        <v>116</v>
      </c>
      <c r="T17" s="15" t="s">
        <v>119</v>
      </c>
      <c r="U17" s="15" t="s">
        <v>127</v>
      </c>
    </row>
    <row r="18" spans="1:21" s="11" customFormat="1" x14ac:dyDescent="0.45">
      <c r="A18" s="28" t="s">
        <v>73</v>
      </c>
      <c r="B18" s="29"/>
      <c r="C18" s="29"/>
      <c r="D18" s="29"/>
      <c r="E18" s="29"/>
      <c r="F18" s="29"/>
      <c r="G18" s="29"/>
      <c r="H18" s="29"/>
      <c r="I18" s="29"/>
      <c r="J18" s="30"/>
      <c r="K18" s="31"/>
      <c r="L18" s="48"/>
      <c r="M18" s="49">
        <f>SUM(M14:M16)</f>
        <v>8384060.7792638093</v>
      </c>
      <c r="N18" s="49">
        <f t="shared" ref="N18:P18" si="2">SUM(N14:N16)</f>
        <v>8384060.7792638093</v>
      </c>
      <c r="O18" s="49">
        <f t="shared" si="2"/>
        <v>7126451.9123742376</v>
      </c>
      <c r="P18" s="49">
        <f t="shared" si="2"/>
        <v>1257608.8668895713</v>
      </c>
      <c r="Q18" s="35"/>
      <c r="R18" s="50"/>
      <c r="S18" s="51"/>
      <c r="T18" s="36"/>
      <c r="U18" s="36"/>
    </row>
    <row r="19" spans="1:21" s="11" customFormat="1" x14ac:dyDescent="0.45">
      <c r="A19" s="52"/>
      <c r="B19" s="53"/>
      <c r="C19" s="53"/>
      <c r="D19" s="53"/>
      <c r="E19" s="53"/>
      <c r="F19" s="53"/>
      <c r="G19" s="53"/>
      <c r="H19" s="53"/>
      <c r="I19" s="53"/>
      <c r="J19" s="54"/>
      <c r="K19" s="55"/>
      <c r="L19" s="56"/>
      <c r="M19" s="57"/>
      <c r="N19" s="57"/>
      <c r="O19" s="57">
        <f>O18+O13+O7</f>
        <v>87461007.91815342</v>
      </c>
      <c r="P19" s="57"/>
      <c r="Q19" s="23"/>
      <c r="R19" s="58"/>
      <c r="S19" s="59"/>
      <c r="T19" s="58"/>
      <c r="U19" s="58"/>
    </row>
    <row r="20" spans="1:21" s="11" customFormat="1" x14ac:dyDescent="0.45">
      <c r="A20" s="52"/>
      <c r="B20" s="53"/>
      <c r="C20" s="53"/>
      <c r="D20" s="53"/>
      <c r="E20" s="53"/>
      <c r="F20" s="53"/>
      <c r="G20" s="53"/>
      <c r="H20" s="53"/>
      <c r="I20" s="53"/>
      <c r="J20" s="54"/>
      <c r="K20" s="55"/>
      <c r="L20" s="56"/>
      <c r="M20" s="57"/>
      <c r="N20" s="57"/>
      <c r="O20" s="57"/>
      <c r="P20" s="57"/>
      <c r="Q20" s="23"/>
      <c r="R20" s="58"/>
      <c r="S20" s="59"/>
      <c r="T20" s="58"/>
      <c r="U20" s="58"/>
    </row>
    <row r="21" spans="1:21" ht="111" x14ac:dyDescent="0.45">
      <c r="A21" s="8" t="s">
        <v>0</v>
      </c>
      <c r="B21" s="8" t="s">
        <v>1</v>
      </c>
      <c r="C21" s="8" t="s">
        <v>2</v>
      </c>
      <c r="D21" s="8" t="s">
        <v>3</v>
      </c>
      <c r="E21" s="8" t="s">
        <v>4</v>
      </c>
      <c r="F21" s="8" t="s">
        <v>5</v>
      </c>
      <c r="G21" s="8"/>
      <c r="H21" s="8" t="s">
        <v>6</v>
      </c>
      <c r="I21" s="8" t="s">
        <v>7</v>
      </c>
      <c r="J21" s="8" t="s">
        <v>8</v>
      </c>
      <c r="K21" s="8" t="s">
        <v>9</v>
      </c>
      <c r="L21" s="9" t="s">
        <v>11</v>
      </c>
      <c r="M21" s="9" t="s">
        <v>10</v>
      </c>
      <c r="N21" s="9" t="s">
        <v>12</v>
      </c>
      <c r="O21" s="9" t="s">
        <v>13</v>
      </c>
      <c r="P21" s="9" t="s">
        <v>14</v>
      </c>
      <c r="Q21" s="60" t="s">
        <v>15</v>
      </c>
      <c r="R21" s="8" t="s">
        <v>16</v>
      </c>
      <c r="S21" s="10" t="s">
        <v>17</v>
      </c>
      <c r="T21" s="25"/>
      <c r="U21" s="25"/>
    </row>
    <row r="22" spans="1:21" ht="129.5" x14ac:dyDescent="0.45">
      <c r="A22" s="12" t="s">
        <v>18</v>
      </c>
      <c r="B22" s="12" t="s">
        <v>126</v>
      </c>
      <c r="C22" s="19" t="s">
        <v>74</v>
      </c>
      <c r="D22" s="12" t="s">
        <v>19</v>
      </c>
      <c r="E22" s="12" t="s">
        <v>107</v>
      </c>
      <c r="F22" s="26" t="s">
        <v>108</v>
      </c>
      <c r="G22" s="19" t="s">
        <v>109</v>
      </c>
      <c r="H22" s="15" t="s">
        <v>110</v>
      </c>
      <c r="I22" s="12" t="s">
        <v>111</v>
      </c>
      <c r="J22" s="12" t="s">
        <v>75</v>
      </c>
      <c r="K22" s="12">
        <v>2023</v>
      </c>
      <c r="L22" s="12" t="s">
        <v>21</v>
      </c>
      <c r="M22" s="23">
        <v>63000000</v>
      </c>
      <c r="N22" s="23">
        <v>52941000</v>
      </c>
      <c r="O22" s="23">
        <f>45000000</f>
        <v>45000000</v>
      </c>
      <c r="P22" s="23">
        <f>M22-O22</f>
        <v>18000000</v>
      </c>
      <c r="Q22" s="19" t="s">
        <v>76</v>
      </c>
      <c r="R22" s="61" t="s">
        <v>112</v>
      </c>
      <c r="S22" s="19" t="s">
        <v>38</v>
      </c>
      <c r="T22" s="15" t="s">
        <v>113</v>
      </c>
      <c r="U22" s="25"/>
    </row>
  </sheetData>
  <mergeCells count="6">
    <mergeCell ref="B3:B6"/>
    <mergeCell ref="A18:J18"/>
    <mergeCell ref="A7:J7"/>
    <mergeCell ref="B8:B12"/>
    <mergeCell ref="A13:J13"/>
    <mergeCell ref="B14:B17"/>
  </mergeCells>
  <pageMargins left="0.25" right="0.25" top="0.75" bottom="0.75" header="0.3" footer="0.3"/>
  <pageSetup paperSize="8" scale="3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ZIT BOF 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dorota.mierzynska</dc:creator>
  <cp:lastModifiedBy>Admin</cp:lastModifiedBy>
  <cp:lastPrinted>2023-09-20T09:23:56Z</cp:lastPrinted>
  <dcterms:created xsi:type="dcterms:W3CDTF">2023-07-26T07:47:41Z</dcterms:created>
  <dcterms:modified xsi:type="dcterms:W3CDTF">2023-09-20T09:24:02Z</dcterms:modified>
</cp:coreProperties>
</file>